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lauer\Documents\Skyline\"/>
    </mc:Choice>
  </mc:AlternateContent>
  <bookViews>
    <workbookView xWindow="0" yWindow="0" windowWidth="10800" windowHeight="6230"/>
  </bookViews>
  <sheets>
    <sheet name="Project Burndown" sheetId="1" r:id="rId1"/>
    <sheet name="Backlog" sheetId="2" r:id="rId2"/>
    <sheet name="VSTS_ValidationWS_1" sheetId="3" state="veryHidden" r:id="rId3"/>
  </sheets>
  <definedNames>
    <definedName name="VSTS_8aa20473_72a1_490f_8974_dc4857f66656_1" hidden="1">Backlog!#REF!</definedName>
    <definedName name="VSTS_8aa20473_72a1_490f_8974_dc4857f66656_137827" hidden="1">Backlog!#REF!</definedName>
    <definedName name="VSTS_8aa20473_72a1_490f_8974_dc4857f66656_2" hidden="1">Backlog!#REF!</definedName>
    <definedName name="VSTS_8aa20473_72a1_490f_8974_dc4857f66656_25" hidden="1">Backlog!#REF!</definedName>
    <definedName name="VSTS_8aa20473_72a1_490f_8974_dc4857f66656_32" hidden="1">Backlog!#REF!</definedName>
    <definedName name="VSTS_8aa20473_72a1_490f_8974_dc4857f66656_80" hidden="1">Backlog!#REF!</definedName>
    <definedName name="VSTS_8aa20473_72a1_490f_8974_dc4857f66656_n105" hidden="1">Backlog!#REF!</definedName>
    <definedName name="VSTS_8aa20473_72a1_490f_8974_dc4857f66656_n3" hidden="1">Backlog!#REF!</definedName>
    <definedName name="VSTS_ValidationRange_21214753b6334c21bac71c6d9485a9f8" hidden="1">VSTS_ValidationWS_1!$D$1</definedName>
    <definedName name="VSTS_ValidationRange_824d789825fc4fac8649fb88d711e104" hidden="1">VSTS_ValidationWS_1!$C$1</definedName>
    <definedName name="VSTS_ValidationRange_9c2c32080ed646258b8316b54d81c0dc" hidden="1">VSTS_ValidationWS_1!$A$1</definedName>
    <definedName name="VSTS_ValidationRange_a53456f31cb3479388d9061280e85684" hidden="1">VSTS_ValidationWS_1!$B$1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J21" i="1"/>
  <c r="J20" i="1"/>
  <c r="J19" i="1"/>
  <c r="I4" i="1"/>
  <c r="I3" i="1"/>
  <c r="D27" i="1"/>
  <c r="E2" i="1"/>
  <c r="G2" i="1"/>
  <c r="G3" i="1"/>
  <c r="G4" i="1"/>
  <c r="D2" i="1"/>
  <c r="E3" i="1"/>
  <c r="D3" i="1"/>
  <c r="E4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D4" i="1"/>
  <c r="L4" i="1"/>
  <c r="K4" i="1"/>
</calcChain>
</file>

<file path=xl/sharedStrings.xml><?xml version="1.0" encoding="utf-8"?>
<sst xmlns="http://schemas.openxmlformats.org/spreadsheetml/2006/main" count="240" uniqueCount="114">
  <si>
    <t>Average Increase</t>
  </si>
  <si>
    <t>Average Velocity</t>
  </si>
  <si>
    <t>Planned Burndown</t>
  </si>
  <si>
    <t>Projected Burndown</t>
  </si>
  <si>
    <t>Projected Change</t>
  </si>
  <si>
    <t>Changes per Sprint</t>
  </si>
  <si>
    <t>Total Points</t>
  </si>
  <si>
    <t>Burnup</t>
  </si>
  <si>
    <t>Velocity</t>
  </si>
  <si>
    <t>Net Changes</t>
  </si>
  <si>
    <t>Burndown</t>
  </si>
  <si>
    <t>Sprint Xref</t>
  </si>
  <si>
    <t>Sprint</t>
  </si>
  <si>
    <t>ID</t>
  </si>
  <si>
    <t>Work Item Type</t>
  </si>
  <si>
    <t>State</t>
  </si>
  <si>
    <t>Tags</t>
  </si>
  <si>
    <t>value doesn't matter</t>
  </si>
  <si>
    <t>readOnlyTestRange_@</t>
  </si>
  <si>
    <t>readOnlyTestRange_0</t>
  </si>
  <si>
    <t>readOnlyTestRange_M/d/yyyy h:mm AM/PM</t>
  </si>
  <si>
    <t>readOnlyTestRange_General</t>
  </si>
  <si>
    <t>Active</t>
  </si>
  <si>
    <t>Closed</t>
  </si>
  <si>
    <t>New</t>
  </si>
  <si>
    <t>User Story</t>
  </si>
  <si>
    <t>Story Points</t>
  </si>
  <si>
    <t>Iteration Path</t>
  </si>
  <si>
    <t>Created Date</t>
  </si>
  <si>
    <t>Sprint 1</t>
  </si>
  <si>
    <t>Sprint 2</t>
  </si>
  <si>
    <t>Sprint 3</t>
  </si>
  <si>
    <t>Sprint 4</t>
  </si>
  <si>
    <t>Sprint 5</t>
  </si>
  <si>
    <t>Sprint 6</t>
  </si>
  <si>
    <t>Sprint 7</t>
  </si>
  <si>
    <t>Sprint 8</t>
  </si>
  <si>
    <t>Sprint 9</t>
  </si>
  <si>
    <t>Sprint 10</t>
  </si>
  <si>
    <t>Sprint 11</t>
  </si>
  <si>
    <t>Sprint 12</t>
  </si>
  <si>
    <t>Sprint 13</t>
  </si>
  <si>
    <t>Sprint 14</t>
  </si>
  <si>
    <t>Sprint 15</t>
  </si>
  <si>
    <t>Sprint 16</t>
  </si>
  <si>
    <t>\Release v2.0\Sprint 1</t>
  </si>
  <si>
    <t>\Release v2.0\Sprint 10</t>
  </si>
  <si>
    <t>\Release v2.0\Sprint 11</t>
  </si>
  <si>
    <t>\Release v2.0\Sprint 12</t>
  </si>
  <si>
    <t>\Release v2.0\Sprint 2</t>
  </si>
  <si>
    <t>\Release v2.0\Sprint 3</t>
  </si>
  <si>
    <t>\Release v2.0\Sprint 4</t>
  </si>
  <si>
    <t>\Release v2.0\Sprint 5</t>
  </si>
  <si>
    <t>\Release v2.0\Sprint 6</t>
  </si>
  <si>
    <t>\Release v2.0\Sprint 7</t>
  </si>
  <si>
    <t>\Release v2.0\Sprint 8</t>
  </si>
  <si>
    <t>\Release v2.0\Sprint 9</t>
  </si>
  <si>
    <t>Sprint 17</t>
  </si>
  <si>
    <t>Sprint 18</t>
  </si>
  <si>
    <t>\Release v2.0\Sprint 17</t>
  </si>
  <si>
    <t>\Release v2.0\Sprint 18</t>
  </si>
  <si>
    <t>\Release v2.0\Sprint 13</t>
  </si>
  <si>
    <t>\Release v2.0\Sprint 14</t>
  </si>
  <si>
    <t>\Release v2.0\Sprint 15</t>
  </si>
  <si>
    <t>\Release v2.0\Sprint 16</t>
  </si>
  <si>
    <t>Title 1</t>
  </si>
  <si>
    <t>End Date</t>
  </si>
  <si>
    <t>User Story 1</t>
  </si>
  <si>
    <t>Sprint 19</t>
  </si>
  <si>
    <t>Sprint 20</t>
  </si>
  <si>
    <t>\Release v2.0\Sprint 19</t>
  </si>
  <si>
    <t>\Release v2.0\Sprint 20</t>
  </si>
  <si>
    <t>User Story 2</t>
  </si>
  <si>
    <t>User Story 3</t>
  </si>
  <si>
    <t>User Story 4</t>
  </si>
  <si>
    <t>User Story 5</t>
  </si>
  <si>
    <t>User Story 6</t>
  </si>
  <si>
    <t>User Story 7</t>
  </si>
  <si>
    <t>User Story 8</t>
  </si>
  <si>
    <t>User Story 9</t>
  </si>
  <si>
    <t>User Story 10</t>
  </si>
  <si>
    <t>User Story 11</t>
  </si>
  <si>
    <t>User Story 12</t>
  </si>
  <si>
    <t>User Story 13</t>
  </si>
  <si>
    <t>User Story 14</t>
  </si>
  <si>
    <t>User Story 15</t>
  </si>
  <si>
    <t>User Story 16</t>
  </si>
  <si>
    <t>User Story 17</t>
  </si>
  <si>
    <t>User Story 18</t>
  </si>
  <si>
    <t>User Story 19</t>
  </si>
  <si>
    <t>User Story 20</t>
  </si>
  <si>
    <t>User Story 21</t>
  </si>
  <si>
    <t>User Story 22</t>
  </si>
  <si>
    <t>User Story 23</t>
  </si>
  <si>
    <t>User Story 24</t>
  </si>
  <si>
    <t>User Story 25</t>
  </si>
  <si>
    <t>User Story 26</t>
  </si>
  <si>
    <t>User Story 27</t>
  </si>
  <si>
    <t>User Story 28</t>
  </si>
  <si>
    <t>User Story 29</t>
  </si>
  <si>
    <t>User Story 30</t>
  </si>
  <si>
    <t>User Story 31</t>
  </si>
  <si>
    <t>User Story 32</t>
  </si>
  <si>
    <t>User Story 33</t>
  </si>
  <si>
    <t>User Story 34</t>
  </si>
  <si>
    <t>User Story 35</t>
  </si>
  <si>
    <t>User Story 36</t>
  </si>
  <si>
    <t>User Story 37</t>
  </si>
  <si>
    <t>User Story 38</t>
  </si>
  <si>
    <t>User Story 39</t>
  </si>
  <si>
    <t>User Story 40</t>
  </si>
  <si>
    <t>User Story 41</t>
  </si>
  <si>
    <t>User Story 42</t>
  </si>
  <si>
    <t>User Story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</si>
</sst>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/d/yyyy\ h:mm\ AM/PM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3">
    <xf numFmtId="0" fontId="0" fillId="0" borderId="0" xfId="0"/>
    <xf numFmtId="1" fontId="0" fillId="0" borderId="0" xfId="0" applyNumberFormat="1"/>
    <xf numFmtId="0" fontId="0" fillId="0" borderId="0" xfId="0" quotePrefix="1"/>
    <xf numFmtId="49" fontId="0" fillId="0" borderId="0" xfId="0" applyNumberFormat="1"/>
    <xf numFmtId="164" fontId="0" fillId="0" borderId="0" xfId="0" applyNumberFormat="1"/>
    <xf numFmtId="0" fontId="0" fillId="0" borderId="0" xfId="0" applyNumberFormat="1"/>
    <xf numFmtId="165" fontId="0" fillId="0" borderId="0" xfId="0" applyNumberFormat="1"/>
    <xf numFmtId="165" fontId="0" fillId="0" borderId="0" xfId="0" quotePrefix="1" applyNumberFormat="1"/>
    <xf numFmtId="14" fontId="0" fillId="0" borderId="0" xfId="0" quotePrefix="1" applyNumberFormat="1"/>
    <xf numFmtId="49" fontId="1" fillId="2" borderId="1" xfId="0" applyNumberFormat="1" applyFont="1" applyFill="1" applyBorder="1"/>
    <xf numFmtId="49" fontId="1" fillId="2" borderId="2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/>
    <xf numFmtId="1" fontId="0" fillId="3" borderId="1" xfId="0" applyNumberFormat="1" applyFont="1" applyFill="1" applyBorder="1" applyAlignment="1">
      <alignment horizontal="left"/>
    </xf>
    <xf numFmtId="49" fontId="0" fillId="3" borderId="2" xfId="0" applyNumberFormat="1" applyFont="1" applyFill="1" applyBorder="1"/>
    <xf numFmtId="0" fontId="0" fillId="3" borderId="2" xfId="0" applyNumberFormat="1" applyFont="1" applyFill="1" applyBorder="1" applyAlignment="1">
      <alignment horizontal="left"/>
    </xf>
    <xf numFmtId="0" fontId="0" fillId="3" borderId="2" xfId="0" applyNumberFormat="1" applyFont="1" applyFill="1" applyBorder="1"/>
    <xf numFmtId="164" fontId="0" fillId="3" borderId="3" xfId="0" applyNumberFormat="1" applyFont="1" applyFill="1" applyBorder="1"/>
    <xf numFmtId="1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/>
    <xf numFmtId="0" fontId="0" fillId="0" borderId="2" xfId="0" applyNumberFormat="1" applyFont="1" applyBorder="1" applyAlignment="1">
      <alignment horizontal="left"/>
    </xf>
    <xf numFmtId="0" fontId="0" fillId="0" borderId="2" xfId="0" applyNumberFormat="1" applyFont="1" applyBorder="1"/>
    <xf numFmtId="164" fontId="0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Project/Product</a:t>
            </a:r>
            <a:r>
              <a:rPr lang="en-US" baseline="0"/>
              <a:t> </a:t>
            </a:r>
            <a:r>
              <a:rPr lang="en-US"/>
              <a:t>Release Burndown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3113476523436683E-2"/>
          <c:y val="0.11631208883110865"/>
          <c:w val="0.929802607456093"/>
          <c:h val="0.7040561191200202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'Project Burndown'!$E$1</c:f>
              <c:strCache>
                <c:ptCount val="1"/>
                <c:pt idx="0">
                  <c:v>Net Changes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1"/>
          <c:cat>
            <c:strRef>
              <c:f>'Project Burndown'!$A$2:$A$21</c:f>
              <c:strCache>
                <c:ptCount val="20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Sprint 12</c:v>
                </c:pt>
                <c:pt idx="12">
                  <c:v>Sprint 13</c:v>
                </c:pt>
                <c:pt idx="13">
                  <c:v>Sprint 14</c:v>
                </c:pt>
                <c:pt idx="14">
                  <c:v>Sprint 15</c:v>
                </c:pt>
                <c:pt idx="15">
                  <c:v>Sprint 16</c:v>
                </c:pt>
                <c:pt idx="16">
                  <c:v>Sprint 17</c:v>
                </c:pt>
                <c:pt idx="17">
                  <c:v>Sprint 18</c:v>
                </c:pt>
                <c:pt idx="18">
                  <c:v>Sprint 19</c:v>
                </c:pt>
                <c:pt idx="19">
                  <c:v>Sprint 20</c:v>
                </c:pt>
              </c:strCache>
            </c:strRef>
          </c:cat>
          <c:val>
            <c:numRef>
              <c:f>'Project Burndown'!$E$2:$E$21</c:f>
              <c:numCache>
                <c:formatCode>General</c:formatCode>
                <c:ptCount val="20"/>
                <c:pt idx="0">
                  <c:v>0</c:v>
                </c:pt>
                <c:pt idx="1">
                  <c:v>-7</c:v>
                </c:pt>
                <c:pt idx="2">
                  <c:v>-16</c:v>
                </c:pt>
              </c:numCache>
            </c:numRef>
          </c:val>
        </c:ser>
        <c:ser>
          <c:idx val="0"/>
          <c:order val="1"/>
          <c:tx>
            <c:strRef>
              <c:f>'Project Burndown'!$D$1</c:f>
              <c:strCache>
                <c:ptCount val="1"/>
                <c:pt idx="0">
                  <c:v>Burndown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5"/>
            <c:invertIfNegative val="0"/>
            <c:bubble3D val="0"/>
            <c:spPr>
              <a:noFill/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6"/>
            <c:invertIfNegative val="0"/>
            <c:bubble3D val="0"/>
            <c:spPr>
              <a:noFill/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cat>
            <c:strRef>
              <c:f>'Project Burndown'!$A$2:$A$21</c:f>
              <c:strCache>
                <c:ptCount val="20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  <c:pt idx="7">
                  <c:v>Sprint 8</c:v>
                </c:pt>
                <c:pt idx="8">
                  <c:v>Sprint 9</c:v>
                </c:pt>
                <c:pt idx="9">
                  <c:v>Sprint 10</c:v>
                </c:pt>
                <c:pt idx="10">
                  <c:v>Sprint 11</c:v>
                </c:pt>
                <c:pt idx="11">
                  <c:v>Sprint 12</c:v>
                </c:pt>
                <c:pt idx="12">
                  <c:v>Sprint 13</c:v>
                </c:pt>
                <c:pt idx="13">
                  <c:v>Sprint 14</c:v>
                </c:pt>
                <c:pt idx="14">
                  <c:v>Sprint 15</c:v>
                </c:pt>
                <c:pt idx="15">
                  <c:v>Sprint 16</c:v>
                </c:pt>
                <c:pt idx="16">
                  <c:v>Sprint 17</c:v>
                </c:pt>
                <c:pt idx="17">
                  <c:v>Sprint 18</c:v>
                </c:pt>
                <c:pt idx="18">
                  <c:v>Sprint 19</c:v>
                </c:pt>
                <c:pt idx="19">
                  <c:v>Sprint 20</c:v>
                </c:pt>
              </c:strCache>
            </c:strRef>
          </c:cat>
          <c:val>
            <c:numRef>
              <c:f>'Project Burndown'!$D$2:$D$21</c:f>
              <c:numCache>
                <c:formatCode>General</c:formatCode>
                <c:ptCount val="20"/>
                <c:pt idx="0">
                  <c:v>305</c:v>
                </c:pt>
                <c:pt idx="1">
                  <c:v>285.5</c:v>
                </c:pt>
                <c:pt idx="2">
                  <c:v>268.5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100"/>
        <c:axId val="419211248"/>
        <c:axId val="419201448"/>
      </c:barChart>
      <c:lineChart>
        <c:grouping val="standard"/>
        <c:varyColors val="0"/>
        <c:ser>
          <c:idx val="2"/>
          <c:order val="2"/>
          <c:tx>
            <c:strRef>
              <c:f>'Project Burndown'!$F$1</c:f>
              <c:strCache>
                <c:ptCount val="1"/>
                <c:pt idx="0">
                  <c:v>Velocity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Pt>
            <c:idx val="3"/>
            <c:marker>
              <c:symbol val="none"/>
            </c:marker>
            <c:bubble3D val="0"/>
          </c:dPt>
          <c:cat>
            <c:strRef>
              <c:f>'Project Burndown'!$A$2:$A$8</c:f>
              <c:strCache>
                <c:ptCount val="7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</c:strCache>
            </c:strRef>
          </c:cat>
          <c:val>
            <c:numRef>
              <c:f>'Project Burndown'!$F$2:$F$21</c:f>
              <c:numCache>
                <c:formatCode>General</c:formatCode>
                <c:ptCount val="20"/>
                <c:pt idx="0">
                  <c:v>6</c:v>
                </c:pt>
                <c:pt idx="1">
                  <c:v>19.5</c:v>
                </c:pt>
                <c:pt idx="2">
                  <c:v>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'Project Burndown'!$G$1</c:f>
              <c:strCache>
                <c:ptCount val="1"/>
                <c:pt idx="0">
                  <c:v>Burnup</c:v>
                </c:pt>
              </c:strCache>
            </c:strRef>
          </c:tx>
          <c:spPr>
            <a:ln w="34925" cap="rnd">
              <a:solidFill>
                <a:schemeClr val="accent4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Pt>
            <c:idx val="3"/>
            <c:marker>
              <c:symbol val="none"/>
            </c:marker>
            <c:bubble3D val="0"/>
          </c:dPt>
          <c:cat>
            <c:strRef>
              <c:f>'Project Burndown'!$A$2:$A$8</c:f>
              <c:strCache>
                <c:ptCount val="7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</c:strCache>
            </c:strRef>
          </c:cat>
          <c:val>
            <c:numRef>
              <c:f>'Project Burndown'!$G$2:$G$21</c:f>
              <c:numCache>
                <c:formatCode>General</c:formatCode>
                <c:ptCount val="20"/>
                <c:pt idx="0">
                  <c:v>6</c:v>
                </c:pt>
                <c:pt idx="1">
                  <c:v>25.5</c:v>
                </c:pt>
                <c:pt idx="2">
                  <c:v>42.5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'Project Burndown'!$K$1</c:f>
              <c:strCache>
                <c:ptCount val="1"/>
                <c:pt idx="0">
                  <c:v>Projected Burndown</c:v>
                </c:pt>
              </c:strCache>
            </c:strRef>
          </c:tx>
          <c:spPr>
            <a:ln w="34925" cap="rnd">
              <a:solidFill>
                <a:srgbClr val="9DC3E6"/>
              </a:solidFill>
              <a:prstDash val="sysDash"/>
              <a:round/>
              <a:tailEnd type="non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Pt>
            <c:idx val="0"/>
            <c:marker>
              <c:symbol val="none"/>
            </c:marker>
            <c:bubble3D val="0"/>
          </c:dPt>
          <c:dPt>
            <c:idx val="1"/>
            <c:marker>
              <c:symbol val="none"/>
            </c:marker>
            <c:bubble3D val="0"/>
            <c:spPr>
              <a:ln w="34925" cap="rnd">
                <a:solidFill>
                  <a:srgbClr val="9DC3E6"/>
                </a:solidFill>
                <a:prstDash val="sysDash"/>
                <a:round/>
                <a:tailEnd type="none"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marker>
              <c:symbol val="none"/>
            </c:marker>
            <c:bubble3D val="0"/>
            <c:spPr>
              <a:ln w="34925" cap="rnd">
                <a:solidFill>
                  <a:srgbClr val="9DC3E6"/>
                </a:solidFill>
                <a:prstDash val="sysDash"/>
                <a:round/>
                <a:tailEnd type="none"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marker>
              <c:symbol val="none"/>
            </c:marker>
            <c:bubble3D val="0"/>
            <c:spPr>
              <a:ln w="34925" cap="rnd">
                <a:solidFill>
                  <a:srgbClr val="9DC3E6"/>
                </a:solidFill>
                <a:prstDash val="sysDash"/>
                <a:round/>
                <a:tailEnd type="none"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7"/>
            <c:marker>
              <c:symbol val="none"/>
            </c:marker>
            <c:bubble3D val="0"/>
          </c:dPt>
          <c:dPt>
            <c:idx val="19"/>
            <c:marker>
              <c:symbol val="diamond"/>
              <c:size val="10"/>
              <c:spPr>
                <a:gradFill rotWithShape="1">
                  <a:gsLst>
                    <a:gs pos="0">
                      <a:schemeClr val="accent5">
                        <a:satMod val="103000"/>
                        <a:lumMod val="102000"/>
                        <a:tint val="94000"/>
                      </a:schemeClr>
                    </a:gs>
                    <a:gs pos="50000">
                      <a:schemeClr val="accent5">
                        <a:satMod val="110000"/>
                        <a:lumMod val="100000"/>
                        <a:shade val="100000"/>
                      </a:schemeClr>
                    </a:gs>
                    <a:gs pos="100000">
                      <a:schemeClr val="accent5">
                        <a:lumMod val="99000"/>
                        <a:satMod val="120000"/>
                        <a:shade val="78000"/>
                      </a:schemeClr>
                    </a:gs>
                  </a:gsLst>
                  <a:lin ang="5400000" scaled="0"/>
                </a:gradFill>
                <a:ln w="9525">
                  <a:solidFill>
                    <a:schemeClr val="accent5"/>
                  </a:solidFill>
                  <a:round/>
                </a:ln>
                <a:effectLst>
                  <a:outerShdw blurRad="57150" dist="19050" dir="5400000" algn="ctr" rotWithShape="0">
                    <a:srgbClr val="000000">
                      <a:alpha val="63000"/>
                    </a:srgbClr>
                  </a:outerShdw>
                </a:effectLst>
              </c:spPr>
            </c:marker>
            <c:bubble3D val="0"/>
          </c:dPt>
          <c:cat>
            <c:strRef>
              <c:f>'Project Burndown'!$A$2:$A$8</c:f>
              <c:strCache>
                <c:ptCount val="7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</c:strCache>
            </c:strRef>
          </c:cat>
          <c:val>
            <c:numRef>
              <c:f>'Project Burndown'!$K$2:$K$21</c:f>
              <c:numCache>
                <c:formatCode>General</c:formatCode>
                <c:ptCount val="20"/>
                <c:pt idx="2">
                  <c:v>268.5</c:v>
                </c:pt>
                <c:pt idx="3">
                  <c:v>250.25</c:v>
                </c:pt>
                <c:pt idx="4">
                  <c:v>232</c:v>
                </c:pt>
                <c:pt idx="5">
                  <c:v>213.75</c:v>
                </c:pt>
                <c:pt idx="6">
                  <c:v>195.5</c:v>
                </c:pt>
                <c:pt idx="7">
                  <c:v>177.25</c:v>
                </c:pt>
                <c:pt idx="8">
                  <c:v>159</c:v>
                </c:pt>
                <c:pt idx="9">
                  <c:v>140.75</c:v>
                </c:pt>
                <c:pt idx="10">
                  <c:v>122.5</c:v>
                </c:pt>
                <c:pt idx="11">
                  <c:v>104.25</c:v>
                </c:pt>
                <c:pt idx="12">
                  <c:v>86</c:v>
                </c:pt>
                <c:pt idx="13">
                  <c:v>67.75</c:v>
                </c:pt>
                <c:pt idx="14">
                  <c:v>49.5</c:v>
                </c:pt>
                <c:pt idx="15">
                  <c:v>31.25</c:v>
                </c:pt>
                <c:pt idx="16">
                  <c:v>13</c:v>
                </c:pt>
                <c:pt idx="17">
                  <c:v>-5.25</c:v>
                </c:pt>
                <c:pt idx="18">
                  <c:v>-23.5</c:v>
                </c:pt>
                <c:pt idx="19">
                  <c:v>-41.75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'Project Burndown'!$H$1</c:f>
              <c:strCache>
                <c:ptCount val="1"/>
                <c:pt idx="0">
                  <c:v>Total Points</c:v>
                </c:pt>
              </c:strCache>
            </c:strRef>
          </c:tx>
          <c:spPr>
            <a:ln w="34925" cap="rnd">
              <a:solidFill>
                <a:schemeClr val="accent6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'Project Burndown'!$A$2:$A$8</c:f>
              <c:strCache>
                <c:ptCount val="7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</c:strCache>
            </c:strRef>
          </c:cat>
          <c:val>
            <c:numRef>
              <c:f>'Project Burndown'!$H$2:$H$21</c:f>
              <c:numCache>
                <c:formatCode>General</c:formatCode>
                <c:ptCount val="20"/>
                <c:pt idx="0">
                  <c:v>311</c:v>
                </c:pt>
                <c:pt idx="1">
                  <c:v>318</c:v>
                </c:pt>
                <c:pt idx="2">
                  <c:v>327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'Project Burndown'!$J$1</c:f>
              <c:strCache>
                <c:ptCount val="1"/>
                <c:pt idx="0">
                  <c:v>Projected Change</c:v>
                </c:pt>
              </c:strCache>
            </c:strRef>
          </c:tx>
          <c:spPr>
            <a:ln w="34925" cap="rnd">
              <a:solidFill>
                <a:srgbClr val="ED7D31"/>
              </a:solidFill>
              <a:prstDash val="sysDash"/>
              <a:round/>
              <a:tailEnd type="none"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Pt>
            <c:idx val="3"/>
            <c:marker>
              <c:symbol val="none"/>
            </c:marker>
            <c:bubble3D val="0"/>
            <c:spPr>
              <a:ln w="34925" cap="rnd">
                <a:solidFill>
                  <a:srgbClr val="ED7D31"/>
                </a:solidFill>
                <a:prstDash val="sysDash"/>
                <a:round/>
                <a:tailEnd type="none"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cat>
            <c:strRef>
              <c:f>'Project Burndown'!$A$2:$A$8</c:f>
              <c:strCache>
                <c:ptCount val="7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</c:strCache>
            </c:strRef>
          </c:cat>
          <c:val>
            <c:numRef>
              <c:f>'Project Burndown'!$J$2:$J$21</c:f>
              <c:numCache>
                <c:formatCode>General</c:formatCode>
                <c:ptCount val="20"/>
                <c:pt idx="2">
                  <c:v>-16</c:v>
                </c:pt>
                <c:pt idx="3">
                  <c:v>-24</c:v>
                </c:pt>
                <c:pt idx="4">
                  <c:v>-32</c:v>
                </c:pt>
                <c:pt idx="5">
                  <c:v>-40</c:v>
                </c:pt>
                <c:pt idx="6">
                  <c:v>-48</c:v>
                </c:pt>
                <c:pt idx="7">
                  <c:v>-56</c:v>
                </c:pt>
                <c:pt idx="8">
                  <c:v>-64</c:v>
                </c:pt>
                <c:pt idx="9">
                  <c:v>-72</c:v>
                </c:pt>
                <c:pt idx="10">
                  <c:v>-80</c:v>
                </c:pt>
                <c:pt idx="11">
                  <c:v>-88</c:v>
                </c:pt>
                <c:pt idx="12">
                  <c:v>-96</c:v>
                </c:pt>
                <c:pt idx="13">
                  <c:v>-104</c:v>
                </c:pt>
                <c:pt idx="14">
                  <c:v>-112</c:v>
                </c:pt>
                <c:pt idx="15">
                  <c:v>-120</c:v>
                </c:pt>
                <c:pt idx="16">
                  <c:v>-128</c:v>
                </c:pt>
                <c:pt idx="17">
                  <c:v>-136</c:v>
                </c:pt>
                <c:pt idx="18">
                  <c:v>-144</c:v>
                </c:pt>
                <c:pt idx="19">
                  <c:v>-152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'Project Burndown'!$L$1</c:f>
              <c:strCache>
                <c:ptCount val="1"/>
                <c:pt idx="0">
                  <c:v>Planned Burndown</c:v>
                </c:pt>
              </c:strCache>
              <c:extLst xmlns:c15="http://schemas.microsoft.com/office/drawing/2012/chart"/>
            </c:strRef>
          </c:tx>
          <c:spPr>
            <a:ln w="3492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Pt>
            <c:idx val="0"/>
            <c:marker>
              <c:symbol val="none"/>
            </c:marker>
            <c:bubble3D val="0"/>
          </c:dPt>
          <c:dPt>
            <c:idx val="1"/>
            <c:marker>
              <c:symbol val="none"/>
            </c:marker>
            <c:bubble3D val="0"/>
            <c:spPr>
              <a:ln w="34925" cap="rnd">
                <a:solidFill>
                  <a:schemeClr val="accent6">
                    <a:lumMod val="75000"/>
                  </a:schemeClr>
                </a:solidFill>
                <a:prstDash val="sysDash"/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2"/>
            <c:marker>
              <c:symbol val="none"/>
            </c:marker>
            <c:bubble3D val="0"/>
            <c:spPr>
              <a:ln w="34925" cap="rnd">
                <a:solidFill>
                  <a:schemeClr val="accent6">
                    <a:lumMod val="75000"/>
                  </a:schemeClr>
                </a:solidFill>
                <a:prstDash val="sysDash"/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3"/>
            <c:marker>
              <c:symbol val="none"/>
            </c:marker>
            <c:bubble3D val="0"/>
            <c:spPr>
              <a:ln w="34925" cap="rnd">
                <a:solidFill>
                  <a:schemeClr val="accent6">
                    <a:lumMod val="75000"/>
                  </a:schemeClr>
                </a:solidFill>
                <a:prstDash val="sysDash"/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6"/>
            <c:marker>
              <c:symbol val="none"/>
            </c:marker>
            <c:bubble3D val="0"/>
          </c:dPt>
          <c:cat>
            <c:strRef>
              <c:f>'Project Burndown'!$A$2:$A$8</c:f>
              <c:strCache>
                <c:ptCount val="7"/>
                <c:pt idx="0">
                  <c:v>Sprint 1</c:v>
                </c:pt>
                <c:pt idx="1">
                  <c:v>Sprint 2</c:v>
                </c:pt>
                <c:pt idx="2">
                  <c:v>Sprint 3</c:v>
                </c:pt>
                <c:pt idx="3">
                  <c:v>Sprint 4</c:v>
                </c:pt>
                <c:pt idx="4">
                  <c:v>Sprint 5</c:v>
                </c:pt>
                <c:pt idx="5">
                  <c:v>Sprint 6</c:v>
                </c:pt>
                <c:pt idx="6">
                  <c:v>Sprint 7</c:v>
                </c:pt>
              </c:strCache>
              <c:extLst xmlns:c15="http://schemas.microsoft.com/office/drawing/2012/chart"/>
            </c:strRef>
          </c:cat>
          <c:val>
            <c:numRef>
              <c:f>'Project Burndown'!$L$2:$L$21</c:f>
              <c:numCache>
                <c:formatCode>0.0</c:formatCode>
                <c:ptCount val="20"/>
                <c:pt idx="2">
                  <c:v>268.5</c:v>
                </c:pt>
                <c:pt idx="3">
                  <c:v>239.5</c:v>
                </c:pt>
                <c:pt idx="4">
                  <c:v>229</c:v>
                </c:pt>
                <c:pt idx="5">
                  <c:v>209</c:v>
                </c:pt>
                <c:pt idx="6">
                  <c:v>189</c:v>
                </c:pt>
                <c:pt idx="7">
                  <c:v>170</c:v>
                </c:pt>
                <c:pt idx="8">
                  <c:v>159</c:v>
                </c:pt>
                <c:pt idx="9">
                  <c:v>140</c:v>
                </c:pt>
                <c:pt idx="10">
                  <c:v>100</c:v>
                </c:pt>
                <c:pt idx="11">
                  <c:v>100</c:v>
                </c:pt>
                <c:pt idx="12">
                  <c:v>60</c:v>
                </c:pt>
                <c:pt idx="13">
                  <c:v>60</c:v>
                </c:pt>
                <c:pt idx="14">
                  <c:v>44</c:v>
                </c:pt>
                <c:pt idx="15">
                  <c:v>24</c:v>
                </c:pt>
                <c:pt idx="16">
                  <c:v>3</c:v>
                </c:pt>
                <c:pt idx="17">
                  <c:v>-9</c:v>
                </c:pt>
                <c:pt idx="18">
                  <c:v>-17</c:v>
                </c:pt>
                <c:pt idx="19">
                  <c:v>-17</c:v>
                </c:pt>
              </c:numCache>
              <c:extLst xmlns:c15="http://schemas.microsoft.com/office/drawing/2012/chart"/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9211248"/>
        <c:axId val="419201448"/>
        <c:extLst/>
      </c:lineChart>
      <c:catAx>
        <c:axId val="419211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42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01448"/>
        <c:crosses val="autoZero"/>
        <c:auto val="1"/>
        <c:lblAlgn val="ctr"/>
        <c:lblOffset val="100"/>
        <c:noMultiLvlLbl val="0"/>
      </c:catAx>
      <c:valAx>
        <c:axId val="419201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1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gradFill>
        <a:gsLst>
          <a:gs pos="100000">
            <a:schemeClr val="dk1">
              <a:lumMod val="95000"/>
              <a:lumOff val="5000"/>
            </a:schemeClr>
          </a:gs>
          <a:gs pos="0">
            <a:schemeClr val="dk1">
              <a:lumMod val="75000"/>
              <a:lumOff val="25000"/>
            </a:schemeClr>
          </a:gs>
        </a:gsLst>
        <a:path path="circle">
          <a:fillToRect l="50000" t="50000" r="50000" b="50000"/>
        </a:path>
      </a:gradFill>
      <a:ln w="9525">
        <a:solidFill>
          <a:schemeClr val="dk1">
            <a:lumMod val="75000"/>
            <a:lumOff val="2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/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gradFill>
        <a:gsLst>
          <a:gs pos="100000">
            <a:schemeClr val="lt1">
              <a:lumMod val="85000"/>
            </a:schemeClr>
          </a:gs>
          <a:gs pos="0">
            <a:schemeClr val="lt1"/>
          </a:gs>
        </a:gsLst>
        <a:path path="circle">
          <a:fillToRect l="50000" t="50000" r="50000" b="50000"/>
        </a:path>
      </a:gradFill>
      <a:ln w="9525" cap="flat" cmpd="sng" algn="ctr">
        <a:solidFill>
          <a:schemeClr val="lt1"/>
        </a:solidFill>
        <a:round/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169476</xdr:colOff>
      <xdr:row>0</xdr:row>
      <xdr:rowOff>38878</xdr:rowOff>
    </xdr:from>
    <xdr:to>
      <xdr:col>29</xdr:col>
      <xdr:colOff>599866</xdr:colOff>
      <xdr:row>32</xdr:row>
      <xdr:rowOff>111375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168469</xdr:colOff>
      <xdr:row>19</xdr:row>
      <xdr:rowOff>149030</xdr:rowOff>
    </xdr:from>
    <xdr:to>
      <xdr:col>29</xdr:col>
      <xdr:colOff>58317</xdr:colOff>
      <xdr:row>19</xdr:row>
      <xdr:rowOff>149030</xdr:rowOff>
    </xdr:to>
    <xdr:cxnSp macro="">
      <xdr:nvCxnSpPr>
        <xdr:cNvPr id="4" name="Straight Connector 3"/>
        <xdr:cNvCxnSpPr/>
      </xdr:nvCxnSpPr>
      <xdr:spPr>
        <a:xfrm>
          <a:off x="16257296" y="3596173"/>
          <a:ext cx="8416990" cy="0"/>
        </a:xfrm>
        <a:prstGeom prst="line">
          <a:avLst/>
        </a:prstGeom>
        <a:ln>
          <a:prstDash val="lgDashDot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0.90773</cdr:x>
      <cdr:y>0.49494</cdr:y>
    </cdr:from>
    <cdr:to>
      <cdr:x>1</cdr:x>
      <cdr:y>0.64375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789656" y="2909336"/>
          <a:ext cx="995121" cy="8747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solidFill>
                <a:schemeClr val="bg1"/>
              </a:solidFill>
            </a:rPr>
            <a:t>Current Scope </a:t>
          </a:r>
        </a:p>
        <a:p xmlns:a="http://schemas.openxmlformats.org/drawingml/2006/main">
          <a:pPr algn="ctr"/>
          <a:r>
            <a:rPr lang="en-US" sz="1100" b="1">
              <a:solidFill>
                <a:schemeClr val="bg1"/>
              </a:solidFill>
            </a:rPr>
            <a:t>+1 Stabili</a:t>
          </a:r>
          <a:r>
            <a:rPr lang="en-US" sz="1100" b="1" baseline="0">
              <a:solidFill>
                <a:schemeClr val="bg1"/>
              </a:solidFill>
            </a:rPr>
            <a:t>zation</a:t>
          </a:r>
        </a:p>
        <a:p xmlns:a="http://schemas.openxmlformats.org/drawingml/2006/main">
          <a:pPr algn="ctr"/>
          <a:r>
            <a:rPr lang="en-US" sz="1100" b="1" baseline="0">
              <a:solidFill>
                <a:schemeClr val="bg1"/>
              </a:solidFill>
            </a:rPr>
            <a:t>Sprint</a:t>
          </a:r>
        </a:p>
        <a:p xmlns:a="http://schemas.openxmlformats.org/drawingml/2006/main">
          <a:pPr algn="ctr"/>
          <a:r>
            <a:rPr lang="en-US" sz="1100" b="1">
              <a:solidFill>
                <a:schemeClr val="bg1"/>
              </a:solidFill>
            </a:rPr>
            <a:t>5/27/16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98" zoomScaleNormal="98" workbookViewId="0">
      <selection activeCell="G24" sqref="G24"/>
    </sheetView>
  </sheetViews>
  <sheetFormatPr defaultRowHeight="14.5" x14ac:dyDescent="0.35"/>
  <cols>
    <col min="1" max="1" width="8.1796875" customWidth="1"/>
    <col min="2" max="2" width="20.7265625" bestFit="1" customWidth="1"/>
    <col min="3" max="3" width="10.6328125" bestFit="1" customWidth="1"/>
    <col min="4" max="4" width="13" bestFit="1" customWidth="1"/>
    <col min="5" max="5" width="10.1796875" customWidth="1"/>
    <col min="8" max="8" width="11" bestFit="1" customWidth="1"/>
    <col min="9" max="9" width="17" bestFit="1" customWidth="1"/>
    <col min="10" max="10" width="15.7265625" bestFit="1" customWidth="1"/>
    <col min="11" max="11" width="18.36328125" bestFit="1" customWidth="1"/>
    <col min="12" max="12" width="17.26953125" style="6" bestFit="1" customWidth="1"/>
  </cols>
  <sheetData>
    <row r="1" spans="1:12" x14ac:dyDescent="0.35">
      <c r="A1" t="s">
        <v>12</v>
      </c>
      <c r="B1" t="s">
        <v>11</v>
      </c>
      <c r="C1" t="s">
        <v>66</v>
      </c>
      <c r="D1" t="s">
        <v>10</v>
      </c>
      <c r="E1" t="s">
        <v>9</v>
      </c>
      <c r="F1" t="s">
        <v>8</v>
      </c>
      <c r="G1" t="s">
        <v>7</v>
      </c>
      <c r="H1" t="s">
        <v>6</v>
      </c>
      <c r="I1" t="s">
        <v>5</v>
      </c>
      <c r="J1" t="s">
        <v>4</v>
      </c>
      <c r="K1" t="s">
        <v>3</v>
      </c>
      <c r="L1" s="6" t="s">
        <v>2</v>
      </c>
    </row>
    <row r="2" spans="1:12" x14ac:dyDescent="0.35">
      <c r="A2" s="2" t="s">
        <v>29</v>
      </c>
      <c r="B2" s="2" t="s">
        <v>45</v>
      </c>
      <c r="C2" s="8">
        <v>42251</v>
      </c>
      <c r="D2">
        <f>IF(E2&gt;0,$H$2-G2-E2,$H$2-G2)</f>
        <v>305</v>
      </c>
      <c r="E2">
        <f>I2</f>
        <v>0</v>
      </c>
      <c r="F2">
        <v>6</v>
      </c>
      <c r="G2">
        <f>F2</f>
        <v>6</v>
      </c>
      <c r="H2">
        <v>311</v>
      </c>
      <c r="K2" s="2"/>
      <c r="L2" s="7"/>
    </row>
    <row r="3" spans="1:12" x14ac:dyDescent="0.35">
      <c r="A3" s="2" t="s">
        <v>30</v>
      </c>
      <c r="B3" s="2" t="s">
        <v>49</v>
      </c>
      <c r="C3" s="8">
        <v>42265</v>
      </c>
      <c r="D3">
        <f>IF(E3&gt;0,$H$2-G3-E3,$H$2-G3)</f>
        <v>285.5</v>
      </c>
      <c r="E3">
        <f t="shared" ref="E3:E4" si="0">E2-I3</f>
        <v>-7</v>
      </c>
      <c r="F3">
        <v>19.5</v>
      </c>
      <c r="G3">
        <f t="shared" ref="G3:G4" si="1">G2+F3</f>
        <v>25.5</v>
      </c>
      <c r="H3">
        <v>318</v>
      </c>
      <c r="I3">
        <f t="shared" ref="I3:I4" si="2">H3-H2</f>
        <v>7</v>
      </c>
      <c r="K3" s="2"/>
      <c r="L3" s="7"/>
    </row>
    <row r="4" spans="1:12" x14ac:dyDescent="0.35">
      <c r="A4" s="2" t="s">
        <v>31</v>
      </c>
      <c r="B4" s="2" t="s">
        <v>50</v>
      </c>
      <c r="C4" s="8">
        <v>42279</v>
      </c>
      <c r="D4">
        <f>IF(E4&gt;0,$H$2-G4-E4,$H$2-G4)</f>
        <v>268.5</v>
      </c>
      <c r="E4">
        <f t="shared" si="0"/>
        <v>-16</v>
      </c>
      <c r="F4">
        <v>17</v>
      </c>
      <c r="G4">
        <f t="shared" si="1"/>
        <v>42.5</v>
      </c>
      <c r="H4">
        <v>327</v>
      </c>
      <c r="I4">
        <f t="shared" si="2"/>
        <v>9</v>
      </c>
      <c r="J4">
        <f>E4</f>
        <v>-16</v>
      </c>
      <c r="K4" s="2">
        <f>L4</f>
        <v>268.5</v>
      </c>
      <c r="L4" s="7">
        <f>IF(E4&gt;0,D4+E4,D4)</f>
        <v>268.5</v>
      </c>
    </row>
    <row r="5" spans="1:12" x14ac:dyDescent="0.35">
      <c r="A5" s="2" t="s">
        <v>32</v>
      </c>
      <c r="B5" s="2" t="s">
        <v>51</v>
      </c>
      <c r="C5" s="8">
        <v>42293</v>
      </c>
      <c r="J5">
        <f t="shared" ref="J5" si="3">J4-$D$27</f>
        <v>-24</v>
      </c>
      <c r="K5" s="2">
        <f t="shared" ref="K5" si="4">K4-$D$25</f>
        <v>250.25</v>
      </c>
      <c r="L5" s="7">
        <f>L4-SUMIF(Backlog!D:D,B5,Backlog!C:C)</f>
        <v>239.5</v>
      </c>
    </row>
    <row r="6" spans="1:12" x14ac:dyDescent="0.35">
      <c r="A6" s="2" t="s">
        <v>33</v>
      </c>
      <c r="B6" s="2" t="s">
        <v>52</v>
      </c>
      <c r="C6" s="8">
        <v>42307</v>
      </c>
      <c r="J6">
        <f t="shared" ref="J6:J21" si="5">J5-$D$27</f>
        <v>-32</v>
      </c>
      <c r="K6" s="2">
        <f t="shared" ref="K6:K21" si="6">K5-$D$25</f>
        <v>232</v>
      </c>
      <c r="L6" s="7">
        <f>L5-SUMIF(Backlog!D:D,B6,Backlog!C:C)</f>
        <v>229</v>
      </c>
    </row>
    <row r="7" spans="1:12" x14ac:dyDescent="0.35">
      <c r="A7" s="2" t="s">
        <v>34</v>
      </c>
      <c r="B7" s="2" t="s">
        <v>53</v>
      </c>
      <c r="C7" s="8">
        <v>42321</v>
      </c>
      <c r="J7">
        <f t="shared" si="5"/>
        <v>-40</v>
      </c>
      <c r="K7" s="2">
        <f t="shared" si="6"/>
        <v>213.75</v>
      </c>
      <c r="L7" s="7">
        <f>L6-SUMIF(Backlog!D:D,B7,Backlog!C:C)</f>
        <v>209</v>
      </c>
    </row>
    <row r="8" spans="1:12" x14ac:dyDescent="0.35">
      <c r="A8" s="2" t="s">
        <v>35</v>
      </c>
      <c r="B8" s="2" t="s">
        <v>54</v>
      </c>
      <c r="C8" s="8">
        <v>42335</v>
      </c>
      <c r="J8">
        <f t="shared" si="5"/>
        <v>-48</v>
      </c>
      <c r="K8" s="2">
        <f t="shared" si="6"/>
        <v>195.5</v>
      </c>
      <c r="L8" s="7">
        <f>L7-SUMIF(Backlog!D:D,B8,Backlog!C:C)</f>
        <v>189</v>
      </c>
    </row>
    <row r="9" spans="1:12" x14ac:dyDescent="0.35">
      <c r="A9" s="2" t="s">
        <v>36</v>
      </c>
      <c r="B9" s="2" t="s">
        <v>55</v>
      </c>
      <c r="C9" s="8">
        <v>42349</v>
      </c>
      <c r="J9">
        <f t="shared" si="5"/>
        <v>-56</v>
      </c>
      <c r="K9" s="2">
        <f t="shared" si="6"/>
        <v>177.25</v>
      </c>
      <c r="L9" s="7">
        <f>L8-SUMIF(Backlog!D:D,B9,Backlog!C:C)</f>
        <v>170</v>
      </c>
    </row>
    <row r="10" spans="1:12" x14ac:dyDescent="0.35">
      <c r="A10" s="2" t="s">
        <v>37</v>
      </c>
      <c r="B10" s="2" t="s">
        <v>56</v>
      </c>
      <c r="C10" s="8">
        <v>42363</v>
      </c>
      <c r="J10">
        <f t="shared" si="5"/>
        <v>-64</v>
      </c>
      <c r="K10" s="2">
        <f t="shared" si="6"/>
        <v>159</v>
      </c>
      <c r="L10" s="7">
        <f>L9-SUMIF(Backlog!D:D,B10,Backlog!C:C)</f>
        <v>159</v>
      </c>
    </row>
    <row r="11" spans="1:12" x14ac:dyDescent="0.35">
      <c r="A11" s="2" t="s">
        <v>38</v>
      </c>
      <c r="B11" s="2" t="s">
        <v>46</v>
      </c>
      <c r="C11" s="8">
        <v>42377</v>
      </c>
      <c r="J11">
        <f t="shared" si="5"/>
        <v>-72</v>
      </c>
      <c r="K11" s="2">
        <f t="shared" si="6"/>
        <v>140.75</v>
      </c>
      <c r="L11" s="7">
        <f>L10-SUMIF(Backlog!D:D,B11,Backlog!C:C)</f>
        <v>140</v>
      </c>
    </row>
    <row r="12" spans="1:12" x14ac:dyDescent="0.35">
      <c r="A12" s="2" t="s">
        <v>39</v>
      </c>
      <c r="B12" s="2" t="s">
        <v>47</v>
      </c>
      <c r="C12" s="8">
        <v>42391</v>
      </c>
      <c r="J12">
        <f t="shared" si="5"/>
        <v>-80</v>
      </c>
      <c r="K12" s="2">
        <f t="shared" si="6"/>
        <v>122.5</v>
      </c>
      <c r="L12" s="7">
        <f>L11-SUMIF(Backlog!D:D,B12,Backlog!C:C)</f>
        <v>100</v>
      </c>
    </row>
    <row r="13" spans="1:12" x14ac:dyDescent="0.35">
      <c r="A13" s="2" t="s">
        <v>40</v>
      </c>
      <c r="B13" s="2" t="s">
        <v>48</v>
      </c>
      <c r="C13" s="8">
        <v>42405</v>
      </c>
      <c r="J13">
        <f t="shared" si="5"/>
        <v>-88</v>
      </c>
      <c r="K13" s="2">
        <f t="shared" si="6"/>
        <v>104.25</v>
      </c>
      <c r="L13" s="7">
        <f>L12-SUMIF(Backlog!D:D,B13,Backlog!C:C)</f>
        <v>100</v>
      </c>
    </row>
    <row r="14" spans="1:12" x14ac:dyDescent="0.35">
      <c r="A14" s="2" t="s">
        <v>41</v>
      </c>
      <c r="B14" s="2" t="s">
        <v>61</v>
      </c>
      <c r="C14" s="8">
        <v>42419</v>
      </c>
      <c r="J14">
        <f t="shared" si="5"/>
        <v>-96</v>
      </c>
      <c r="K14" s="2">
        <f t="shared" si="6"/>
        <v>86</v>
      </c>
      <c r="L14" s="7">
        <f>L13-SUMIF(Backlog!D:D,B14,Backlog!C:C)</f>
        <v>60</v>
      </c>
    </row>
    <row r="15" spans="1:12" x14ac:dyDescent="0.35">
      <c r="A15" s="2" t="s">
        <v>42</v>
      </c>
      <c r="B15" s="2" t="s">
        <v>62</v>
      </c>
      <c r="C15" s="8">
        <v>42433</v>
      </c>
      <c r="J15">
        <f t="shared" si="5"/>
        <v>-104</v>
      </c>
      <c r="K15" s="2">
        <f t="shared" si="6"/>
        <v>67.75</v>
      </c>
      <c r="L15" s="7">
        <f>L14-SUMIF(Backlog!D:D,B15,Backlog!C:C)</f>
        <v>60</v>
      </c>
    </row>
    <row r="16" spans="1:12" x14ac:dyDescent="0.35">
      <c r="A16" s="2" t="s">
        <v>43</v>
      </c>
      <c r="B16" s="2" t="s">
        <v>63</v>
      </c>
      <c r="C16" s="8">
        <v>42447</v>
      </c>
      <c r="J16">
        <f t="shared" si="5"/>
        <v>-112</v>
      </c>
      <c r="K16" s="2">
        <f t="shared" si="6"/>
        <v>49.5</v>
      </c>
      <c r="L16" s="7">
        <f>L15-SUMIF(Backlog!D:D,B16,Backlog!C:C)</f>
        <v>44</v>
      </c>
    </row>
    <row r="17" spans="1:12" x14ac:dyDescent="0.35">
      <c r="A17" s="2" t="s">
        <v>44</v>
      </c>
      <c r="B17" s="2" t="s">
        <v>64</v>
      </c>
      <c r="C17" s="8">
        <v>42461</v>
      </c>
      <c r="J17">
        <f t="shared" si="5"/>
        <v>-120</v>
      </c>
      <c r="K17" s="2">
        <f t="shared" si="6"/>
        <v>31.25</v>
      </c>
      <c r="L17" s="7">
        <f>L16-SUMIF(Backlog!D:D,B17,Backlog!C:C)</f>
        <v>24</v>
      </c>
    </row>
    <row r="18" spans="1:12" x14ac:dyDescent="0.35">
      <c r="A18" s="2" t="s">
        <v>57</v>
      </c>
      <c r="B18" s="2" t="s">
        <v>59</v>
      </c>
      <c r="C18" s="8">
        <v>42475</v>
      </c>
      <c r="J18">
        <f t="shared" si="5"/>
        <v>-128</v>
      </c>
      <c r="K18" s="2">
        <f t="shared" si="6"/>
        <v>13</v>
      </c>
      <c r="L18" s="7">
        <f>L17-SUMIF(Backlog!D:D,B18,Backlog!C:C)</f>
        <v>3</v>
      </c>
    </row>
    <row r="19" spans="1:12" x14ac:dyDescent="0.35">
      <c r="A19" s="2" t="s">
        <v>58</v>
      </c>
      <c r="B19" s="2" t="s">
        <v>60</v>
      </c>
      <c r="C19" s="8">
        <v>42489</v>
      </c>
      <c r="J19">
        <f t="shared" si="5"/>
        <v>-136</v>
      </c>
      <c r="K19" s="2">
        <f t="shared" si="6"/>
        <v>-5.25</v>
      </c>
      <c r="L19" s="7">
        <f>L18-SUMIF(Backlog!D:D,B19,Backlog!C:C)</f>
        <v>-9</v>
      </c>
    </row>
    <row r="20" spans="1:12" x14ac:dyDescent="0.35">
      <c r="A20" s="2" t="s">
        <v>68</v>
      </c>
      <c r="B20" s="2" t="s">
        <v>70</v>
      </c>
      <c r="C20" s="8">
        <v>42503</v>
      </c>
      <c r="J20">
        <f t="shared" si="5"/>
        <v>-144</v>
      </c>
      <c r="K20" s="2">
        <f t="shared" si="6"/>
        <v>-23.5</v>
      </c>
      <c r="L20" s="7">
        <f>L19-SUMIF(Backlog!D:D,B20,Backlog!C:C)</f>
        <v>-17</v>
      </c>
    </row>
    <row r="21" spans="1:12" x14ac:dyDescent="0.35">
      <c r="A21" s="2" t="s">
        <v>69</v>
      </c>
      <c r="B21" s="2" t="s">
        <v>71</v>
      </c>
      <c r="C21" s="8">
        <v>42517</v>
      </c>
      <c r="J21">
        <f t="shared" si="5"/>
        <v>-152</v>
      </c>
      <c r="K21" s="2">
        <f t="shared" si="6"/>
        <v>-41.75</v>
      </c>
      <c r="L21" s="7">
        <f>L20-SUMIF(Backlog!D:D,B21,Backlog!C:C)</f>
        <v>-17</v>
      </c>
    </row>
    <row r="22" spans="1:12" x14ac:dyDescent="0.35">
      <c r="A22" s="2"/>
      <c r="B22" s="2"/>
      <c r="C22" s="2"/>
      <c r="K22" s="2"/>
      <c r="L22" s="7"/>
    </row>
    <row r="23" spans="1:12" x14ac:dyDescent="0.35">
      <c r="A23" s="2"/>
      <c r="B23" s="2"/>
      <c r="C23" s="2"/>
      <c r="K23" s="2"/>
      <c r="L23" s="7"/>
    </row>
    <row r="25" spans="1:12" x14ac:dyDescent="0.35">
      <c r="A25" t="s">
        <v>1</v>
      </c>
      <c r="D25">
        <f>AVERAGE(F3:F21)</f>
        <v>18.25</v>
      </c>
    </row>
    <row r="27" spans="1:12" x14ac:dyDescent="0.35">
      <c r="A27" t="s">
        <v>0</v>
      </c>
      <c r="D27">
        <f>AVERAGE(I2:I23)</f>
        <v>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D13" sqref="D13"/>
    </sheetView>
  </sheetViews>
  <sheetFormatPr defaultRowHeight="14.5" x14ac:dyDescent="0.35"/>
  <cols>
    <col min="4" max="4" width="28.08984375" customWidth="1"/>
    <col min="5" max="5" width="112.6328125" bestFit="1" customWidth="1"/>
    <col min="8" max="8" width="18" bestFit="1" customWidth="1"/>
  </cols>
  <sheetData>
    <row r="1" spans="1:8" ht="14.5" customHeight="1" x14ac:dyDescent="0.35">
      <c r="A1" s="9" t="s">
        <v>13</v>
      </c>
      <c r="B1" s="10" t="s">
        <v>14</v>
      </c>
      <c r="C1" s="11" t="s">
        <v>26</v>
      </c>
      <c r="D1" s="10" t="s">
        <v>27</v>
      </c>
      <c r="E1" s="10" t="s">
        <v>65</v>
      </c>
      <c r="F1" s="10" t="s">
        <v>15</v>
      </c>
      <c r="G1" s="10" t="s">
        <v>16</v>
      </c>
      <c r="H1" s="12" t="s">
        <v>28</v>
      </c>
    </row>
    <row r="2" spans="1:8" x14ac:dyDescent="0.35">
      <c r="A2" s="13">
        <v>2104</v>
      </c>
      <c r="B2" s="14" t="s">
        <v>25</v>
      </c>
      <c r="C2" s="15">
        <v>2</v>
      </c>
      <c r="D2" s="14" t="s">
        <v>45</v>
      </c>
      <c r="E2" s="14" t="s">
        <v>67</v>
      </c>
      <c r="F2" s="14" t="s">
        <v>23</v>
      </c>
      <c r="G2" s="16"/>
      <c r="H2" s="17">
        <v>42248.45994212963</v>
      </c>
    </row>
    <row r="3" spans="1:8" x14ac:dyDescent="0.35">
      <c r="A3" s="18">
        <v>2110</v>
      </c>
      <c r="B3" s="19" t="s">
        <v>25</v>
      </c>
      <c r="C3" s="20">
        <v>0.5</v>
      </c>
      <c r="D3" s="19" t="s">
        <v>45</v>
      </c>
      <c r="E3" s="19" t="s">
        <v>72</v>
      </c>
      <c r="F3" s="19" t="s">
        <v>23</v>
      </c>
      <c r="G3" s="21"/>
      <c r="H3" s="22">
        <v>42248.578587962962</v>
      </c>
    </row>
    <row r="4" spans="1:8" x14ac:dyDescent="0.35">
      <c r="A4" s="13">
        <v>1975</v>
      </c>
      <c r="B4" s="14" t="s">
        <v>25</v>
      </c>
      <c r="C4" s="15">
        <v>1</v>
      </c>
      <c r="D4" s="14" t="s">
        <v>45</v>
      </c>
      <c r="E4" s="14" t="s">
        <v>73</v>
      </c>
      <c r="F4" s="14" t="s">
        <v>23</v>
      </c>
      <c r="G4" s="16"/>
      <c r="H4" s="17">
        <v>42240.5468287037</v>
      </c>
    </row>
    <row r="5" spans="1:8" x14ac:dyDescent="0.35">
      <c r="A5" s="18">
        <v>1974</v>
      </c>
      <c r="B5" s="19" t="s">
        <v>25</v>
      </c>
      <c r="C5" s="20">
        <v>8</v>
      </c>
      <c r="D5" s="14" t="s">
        <v>45</v>
      </c>
      <c r="E5" s="19" t="s">
        <v>74</v>
      </c>
      <c r="F5" s="19" t="s">
        <v>23</v>
      </c>
      <c r="G5" s="21"/>
      <c r="H5" s="22">
        <v>42240.546527777777</v>
      </c>
    </row>
    <row r="6" spans="1:8" x14ac:dyDescent="0.35">
      <c r="A6" s="13">
        <v>1973</v>
      </c>
      <c r="B6" s="14" t="s">
        <v>25</v>
      </c>
      <c r="C6" s="15">
        <v>5</v>
      </c>
      <c r="D6" s="14" t="s">
        <v>45</v>
      </c>
      <c r="E6" s="14" t="s">
        <v>75</v>
      </c>
      <c r="F6" s="14" t="s">
        <v>23</v>
      </c>
      <c r="G6" s="16"/>
      <c r="H6" s="17">
        <v>42240.546180555553</v>
      </c>
    </row>
    <row r="7" spans="1:8" x14ac:dyDescent="0.35">
      <c r="A7" s="18">
        <v>2178</v>
      </c>
      <c r="B7" s="19" t="s">
        <v>25</v>
      </c>
      <c r="C7" s="20">
        <v>1</v>
      </c>
      <c r="D7" s="19" t="s">
        <v>49</v>
      </c>
      <c r="E7" s="19" t="s">
        <v>76</v>
      </c>
      <c r="F7" s="19" t="s">
        <v>23</v>
      </c>
      <c r="G7" s="21"/>
      <c r="H7" s="22">
        <v>42262.52789351852</v>
      </c>
    </row>
    <row r="8" spans="1:8" x14ac:dyDescent="0.35">
      <c r="A8" s="13">
        <v>1876</v>
      </c>
      <c r="B8" s="14" t="s">
        <v>25</v>
      </c>
      <c r="C8" s="15">
        <v>5</v>
      </c>
      <c r="D8" s="19" t="s">
        <v>49</v>
      </c>
      <c r="E8" s="14" t="s">
        <v>77</v>
      </c>
      <c r="F8" s="14" t="s">
        <v>23</v>
      </c>
      <c r="G8" s="16"/>
      <c r="H8" s="17">
        <v>42226.647314814814</v>
      </c>
    </row>
    <row r="9" spans="1:8" x14ac:dyDescent="0.35">
      <c r="A9" s="18">
        <v>1877</v>
      </c>
      <c r="B9" s="19" t="s">
        <v>25</v>
      </c>
      <c r="C9" s="20">
        <v>3</v>
      </c>
      <c r="D9" s="19" t="s">
        <v>49</v>
      </c>
      <c r="E9" s="19" t="s">
        <v>78</v>
      </c>
      <c r="F9" s="19" t="s">
        <v>23</v>
      </c>
      <c r="G9" s="21"/>
      <c r="H9" s="22">
        <v>42226.655925925923</v>
      </c>
    </row>
    <row r="10" spans="1:8" x14ac:dyDescent="0.35">
      <c r="A10" s="13">
        <v>1913</v>
      </c>
      <c r="B10" s="14" t="s">
        <v>25</v>
      </c>
      <c r="C10" s="15">
        <v>8</v>
      </c>
      <c r="D10" s="14" t="s">
        <v>50</v>
      </c>
      <c r="E10" s="14" t="s">
        <v>79</v>
      </c>
      <c r="F10" s="14" t="s">
        <v>22</v>
      </c>
      <c r="G10" s="16"/>
      <c r="H10" s="17">
        <v>42230.385115740741</v>
      </c>
    </row>
    <row r="11" spans="1:8" x14ac:dyDescent="0.35">
      <c r="A11" s="18">
        <v>1264</v>
      </c>
      <c r="B11" s="19" t="s">
        <v>25</v>
      </c>
      <c r="C11" s="20">
        <v>8</v>
      </c>
      <c r="D11" s="14" t="s">
        <v>50</v>
      </c>
      <c r="E11" s="19" t="s">
        <v>80</v>
      </c>
      <c r="F11" s="19" t="s">
        <v>22</v>
      </c>
      <c r="G11" s="21"/>
      <c r="H11" s="22">
        <v>42157.595196759263</v>
      </c>
    </row>
    <row r="12" spans="1:8" x14ac:dyDescent="0.35">
      <c r="A12" s="13">
        <v>2197</v>
      </c>
      <c r="B12" s="14" t="s">
        <v>25</v>
      </c>
      <c r="C12" s="15">
        <v>13</v>
      </c>
      <c r="D12" s="14" t="s">
        <v>51</v>
      </c>
      <c r="E12" s="14" t="s">
        <v>81</v>
      </c>
      <c r="F12" s="14" t="s">
        <v>24</v>
      </c>
      <c r="G12" s="16"/>
      <c r="H12" s="17">
        <v>42268.429537037038</v>
      </c>
    </row>
    <row r="13" spans="1:8" x14ac:dyDescent="0.35">
      <c r="A13" s="18">
        <v>2191</v>
      </c>
      <c r="B13" s="19" t="s">
        <v>25</v>
      </c>
      <c r="C13" s="20">
        <v>5</v>
      </c>
      <c r="D13" s="14" t="s">
        <v>51</v>
      </c>
      <c r="E13" s="19" t="s">
        <v>82</v>
      </c>
      <c r="F13" s="19" t="s">
        <v>24</v>
      </c>
      <c r="G13" s="21"/>
      <c r="H13" s="22">
        <v>42263.603900462964</v>
      </c>
    </row>
    <row r="14" spans="1:8" x14ac:dyDescent="0.35">
      <c r="A14" s="13">
        <v>2193</v>
      </c>
      <c r="B14" s="14" t="s">
        <v>25</v>
      </c>
      <c r="C14" s="15">
        <v>3</v>
      </c>
      <c r="D14" s="14" t="s">
        <v>51</v>
      </c>
      <c r="E14" s="14" t="s">
        <v>83</v>
      </c>
      <c r="F14" s="14" t="s">
        <v>24</v>
      </c>
      <c r="G14" s="16"/>
      <c r="H14" s="17">
        <v>42264.414131944446</v>
      </c>
    </row>
    <row r="15" spans="1:8" x14ac:dyDescent="0.35">
      <c r="A15" s="18">
        <v>1916</v>
      </c>
      <c r="B15" s="19" t="s">
        <v>25</v>
      </c>
      <c r="C15" s="20">
        <v>3</v>
      </c>
      <c r="D15" s="14" t="s">
        <v>51</v>
      </c>
      <c r="E15" s="19" t="s">
        <v>84</v>
      </c>
      <c r="F15" s="19" t="s">
        <v>24</v>
      </c>
      <c r="G15" s="21"/>
      <c r="H15" s="22">
        <v>42230.432754629626</v>
      </c>
    </row>
    <row r="16" spans="1:8" x14ac:dyDescent="0.35">
      <c r="A16" s="13">
        <v>1908</v>
      </c>
      <c r="B16" s="14" t="s">
        <v>25</v>
      </c>
      <c r="C16" s="15">
        <v>5</v>
      </c>
      <c r="D16" s="14" t="s">
        <v>51</v>
      </c>
      <c r="E16" s="14" t="s">
        <v>85</v>
      </c>
      <c r="F16" s="14" t="s">
        <v>24</v>
      </c>
      <c r="G16" s="16"/>
      <c r="H16" s="17">
        <v>42229.574212962965</v>
      </c>
    </row>
    <row r="17" spans="1:8" x14ac:dyDescent="0.35">
      <c r="A17" s="18">
        <v>1349</v>
      </c>
      <c r="B17" s="19" t="s">
        <v>25</v>
      </c>
      <c r="C17" s="20">
        <v>2</v>
      </c>
      <c r="D17" s="14" t="s">
        <v>52</v>
      </c>
      <c r="E17" s="19" t="s">
        <v>86</v>
      </c>
      <c r="F17" s="19" t="s">
        <v>24</v>
      </c>
      <c r="G17" s="21"/>
      <c r="H17" s="22">
        <v>42170.621840277781</v>
      </c>
    </row>
    <row r="18" spans="1:8" x14ac:dyDescent="0.35">
      <c r="A18" s="13">
        <v>1969</v>
      </c>
      <c r="B18" s="14" t="s">
        <v>25</v>
      </c>
      <c r="C18" s="15">
        <v>5</v>
      </c>
      <c r="D18" s="14" t="s">
        <v>52</v>
      </c>
      <c r="E18" s="14" t="s">
        <v>87</v>
      </c>
      <c r="F18" s="14" t="s">
        <v>24</v>
      </c>
      <c r="G18" s="16"/>
      <c r="H18" s="17">
        <v>42237.709872685184</v>
      </c>
    </row>
    <row r="19" spans="1:8" x14ac:dyDescent="0.35">
      <c r="A19" s="18">
        <v>1918</v>
      </c>
      <c r="B19" s="19" t="s">
        <v>25</v>
      </c>
      <c r="C19" s="20">
        <v>3</v>
      </c>
      <c r="D19" s="14" t="s">
        <v>52</v>
      </c>
      <c r="E19" s="19" t="s">
        <v>88</v>
      </c>
      <c r="F19" s="19" t="s">
        <v>24</v>
      </c>
      <c r="G19" s="21"/>
      <c r="H19" s="22">
        <v>42230.436215277776</v>
      </c>
    </row>
    <row r="20" spans="1:8" x14ac:dyDescent="0.35">
      <c r="A20" s="13">
        <v>1915</v>
      </c>
      <c r="B20" s="14" t="s">
        <v>25</v>
      </c>
      <c r="C20" s="15">
        <v>0.5</v>
      </c>
      <c r="D20" s="14" t="s">
        <v>52</v>
      </c>
      <c r="E20" s="14" t="s">
        <v>89</v>
      </c>
      <c r="F20" s="14" t="s">
        <v>24</v>
      </c>
      <c r="G20" s="16"/>
      <c r="H20" s="17">
        <v>42230.430300925924</v>
      </c>
    </row>
    <row r="21" spans="1:8" x14ac:dyDescent="0.35">
      <c r="A21" s="18">
        <v>1925</v>
      </c>
      <c r="B21" s="19" t="s">
        <v>25</v>
      </c>
      <c r="C21" s="20">
        <v>20</v>
      </c>
      <c r="D21" s="14" t="s">
        <v>53</v>
      </c>
      <c r="E21" s="19" t="s">
        <v>90</v>
      </c>
      <c r="F21" s="19" t="s">
        <v>24</v>
      </c>
      <c r="G21" s="21"/>
      <c r="H21" s="22">
        <v>42230.479328703703</v>
      </c>
    </row>
    <row r="22" spans="1:8" x14ac:dyDescent="0.35">
      <c r="A22" s="13">
        <v>1924</v>
      </c>
      <c r="B22" s="14" t="s">
        <v>25</v>
      </c>
      <c r="C22" s="15">
        <v>20</v>
      </c>
      <c r="D22" s="14" t="s">
        <v>54</v>
      </c>
      <c r="E22" s="14" t="s">
        <v>91</v>
      </c>
      <c r="F22" s="14" t="s">
        <v>24</v>
      </c>
      <c r="G22" s="16"/>
      <c r="H22" s="17">
        <v>42230.478634259256</v>
      </c>
    </row>
    <row r="23" spans="1:8" x14ac:dyDescent="0.35">
      <c r="A23" s="18">
        <v>2189</v>
      </c>
      <c r="B23" s="19" t="s">
        <v>25</v>
      </c>
      <c r="C23" s="20">
        <v>8</v>
      </c>
      <c r="D23" s="14" t="s">
        <v>55</v>
      </c>
      <c r="E23" s="19" t="s">
        <v>92</v>
      </c>
      <c r="F23" s="19" t="s">
        <v>24</v>
      </c>
      <c r="G23" s="21"/>
      <c r="H23" s="22">
        <v>42263.42701388889</v>
      </c>
    </row>
    <row r="24" spans="1:8" x14ac:dyDescent="0.35">
      <c r="A24" s="13">
        <v>1926</v>
      </c>
      <c r="B24" s="14" t="s">
        <v>25</v>
      </c>
      <c r="C24" s="15">
        <v>3</v>
      </c>
      <c r="D24" s="14" t="s">
        <v>55</v>
      </c>
      <c r="E24" s="14" t="s">
        <v>93</v>
      </c>
      <c r="F24" s="14" t="s">
        <v>24</v>
      </c>
      <c r="G24" s="16"/>
      <c r="H24" s="17">
        <v>42230.482673611114</v>
      </c>
    </row>
    <row r="25" spans="1:8" x14ac:dyDescent="0.35">
      <c r="A25" s="18">
        <v>1814</v>
      </c>
      <c r="B25" s="19" t="s">
        <v>25</v>
      </c>
      <c r="C25" s="20">
        <v>8</v>
      </c>
      <c r="D25" s="14" t="s">
        <v>55</v>
      </c>
      <c r="E25" s="19" t="s">
        <v>94</v>
      </c>
      <c r="F25" s="19" t="s">
        <v>24</v>
      </c>
      <c r="G25" s="21"/>
      <c r="H25" s="22">
        <v>42219.579722222225</v>
      </c>
    </row>
    <row r="26" spans="1:8" x14ac:dyDescent="0.35">
      <c r="A26" s="13">
        <v>1939</v>
      </c>
      <c r="B26" s="14" t="s">
        <v>25</v>
      </c>
      <c r="C26" s="15">
        <v>8</v>
      </c>
      <c r="D26" s="14" t="s">
        <v>56</v>
      </c>
      <c r="E26" s="14" t="s">
        <v>95</v>
      </c>
      <c r="F26" s="14" t="s">
        <v>24</v>
      </c>
      <c r="G26" s="16"/>
      <c r="H26" s="17">
        <v>42233.57739583333</v>
      </c>
    </row>
    <row r="27" spans="1:8" x14ac:dyDescent="0.35">
      <c r="A27" s="18">
        <v>2038</v>
      </c>
      <c r="B27" s="19" t="s">
        <v>25</v>
      </c>
      <c r="C27" s="20">
        <v>1</v>
      </c>
      <c r="D27" s="14" t="s">
        <v>56</v>
      </c>
      <c r="E27" s="19" t="s">
        <v>96</v>
      </c>
      <c r="F27" s="19" t="s">
        <v>24</v>
      </c>
      <c r="G27" s="21"/>
      <c r="H27" s="22">
        <v>42241.360208333332</v>
      </c>
    </row>
    <row r="28" spans="1:8" x14ac:dyDescent="0.35">
      <c r="A28" s="13">
        <v>1907</v>
      </c>
      <c r="B28" s="14" t="s">
        <v>25</v>
      </c>
      <c r="C28" s="15">
        <v>2</v>
      </c>
      <c r="D28" s="14" t="s">
        <v>56</v>
      </c>
      <c r="E28" s="14" t="s">
        <v>97</v>
      </c>
      <c r="F28" s="14" t="s">
        <v>24</v>
      </c>
      <c r="G28" s="16"/>
      <c r="H28" s="17">
        <v>42229.549537037034</v>
      </c>
    </row>
    <row r="29" spans="1:8" x14ac:dyDescent="0.35">
      <c r="A29" s="18">
        <v>1993</v>
      </c>
      <c r="B29" s="19" t="s">
        <v>25</v>
      </c>
      <c r="C29" s="20">
        <v>13</v>
      </c>
      <c r="D29" s="14" t="s">
        <v>46</v>
      </c>
      <c r="E29" s="19" t="s">
        <v>98</v>
      </c>
      <c r="F29" s="19" t="s">
        <v>24</v>
      </c>
      <c r="G29" s="21"/>
      <c r="H29" s="22">
        <v>42240.572395833333</v>
      </c>
    </row>
    <row r="30" spans="1:8" x14ac:dyDescent="0.35">
      <c r="A30" s="13">
        <v>1282</v>
      </c>
      <c r="B30" s="14" t="s">
        <v>25</v>
      </c>
      <c r="C30" s="15">
        <v>3</v>
      </c>
      <c r="D30" s="14" t="s">
        <v>46</v>
      </c>
      <c r="E30" s="14" t="s">
        <v>99</v>
      </c>
      <c r="F30" s="14" t="s">
        <v>24</v>
      </c>
      <c r="G30" s="16"/>
      <c r="H30" s="17">
        <v>42163.451608796298</v>
      </c>
    </row>
    <row r="31" spans="1:8" x14ac:dyDescent="0.35">
      <c r="A31" s="18">
        <v>1570</v>
      </c>
      <c r="B31" s="19" t="s">
        <v>25</v>
      </c>
      <c r="C31" s="20">
        <v>3</v>
      </c>
      <c r="D31" s="14" t="s">
        <v>46</v>
      </c>
      <c r="E31" s="19" t="s">
        <v>100</v>
      </c>
      <c r="F31" s="19" t="s">
        <v>24</v>
      </c>
      <c r="G31" s="21"/>
      <c r="H31" s="22">
        <v>42191.561840277776</v>
      </c>
    </row>
    <row r="32" spans="1:8" x14ac:dyDescent="0.35">
      <c r="A32" s="13">
        <v>1927</v>
      </c>
      <c r="B32" s="14" t="s">
        <v>25</v>
      </c>
      <c r="C32" s="15">
        <v>40</v>
      </c>
      <c r="D32" s="14" t="s">
        <v>47</v>
      </c>
      <c r="E32" s="14" t="s">
        <v>101</v>
      </c>
      <c r="F32" s="14" t="s">
        <v>24</v>
      </c>
      <c r="G32" s="16"/>
      <c r="H32" s="17">
        <v>42230.489189814813</v>
      </c>
    </row>
    <row r="33" spans="1:8" x14ac:dyDescent="0.35">
      <c r="A33" s="18">
        <v>1914</v>
      </c>
      <c r="B33" s="19" t="s">
        <v>25</v>
      </c>
      <c r="C33" s="20">
        <v>40</v>
      </c>
      <c r="D33" s="14" t="s">
        <v>61</v>
      </c>
      <c r="E33" s="19" t="s">
        <v>102</v>
      </c>
      <c r="F33" s="19" t="s">
        <v>24</v>
      </c>
      <c r="G33" s="21"/>
      <c r="H33" s="22">
        <v>42230.39472222222</v>
      </c>
    </row>
    <row r="34" spans="1:8" x14ac:dyDescent="0.35">
      <c r="A34" s="13">
        <v>1352</v>
      </c>
      <c r="B34" s="14" t="s">
        <v>25</v>
      </c>
      <c r="C34" s="15">
        <v>1</v>
      </c>
      <c r="D34" s="14" t="s">
        <v>63</v>
      </c>
      <c r="E34" s="14" t="s">
        <v>103</v>
      </c>
      <c r="F34" s="14" t="s">
        <v>24</v>
      </c>
      <c r="G34" s="16"/>
      <c r="H34" s="17">
        <v>42170.635775462964</v>
      </c>
    </row>
    <row r="35" spans="1:8" x14ac:dyDescent="0.35">
      <c r="A35" s="18">
        <v>1315</v>
      </c>
      <c r="B35" s="19" t="s">
        <v>25</v>
      </c>
      <c r="C35" s="20">
        <v>8</v>
      </c>
      <c r="D35" s="14" t="s">
        <v>63</v>
      </c>
      <c r="E35" s="19" t="s">
        <v>104</v>
      </c>
      <c r="F35" s="19" t="s">
        <v>24</v>
      </c>
      <c r="G35" s="21"/>
      <c r="H35" s="22">
        <v>42167.395150462966</v>
      </c>
    </row>
    <row r="36" spans="1:8" x14ac:dyDescent="0.35">
      <c r="A36" s="13">
        <v>1928</v>
      </c>
      <c r="B36" s="14" t="s">
        <v>25</v>
      </c>
      <c r="C36" s="15">
        <v>5</v>
      </c>
      <c r="D36" s="14" t="s">
        <v>63</v>
      </c>
      <c r="E36" s="14" t="s">
        <v>105</v>
      </c>
      <c r="F36" s="14" t="s">
        <v>24</v>
      </c>
      <c r="G36" s="16"/>
      <c r="H36" s="17">
        <v>42230.49690972222</v>
      </c>
    </row>
    <row r="37" spans="1:8" x14ac:dyDescent="0.35">
      <c r="A37" s="18">
        <v>1909</v>
      </c>
      <c r="B37" s="19" t="s">
        <v>25</v>
      </c>
      <c r="C37" s="20">
        <v>2</v>
      </c>
      <c r="D37" s="14" t="s">
        <v>63</v>
      </c>
      <c r="E37" s="19" t="s">
        <v>106</v>
      </c>
      <c r="F37" s="19" t="s">
        <v>24</v>
      </c>
      <c r="G37" s="21"/>
      <c r="H37" s="22">
        <v>42229.583078703705</v>
      </c>
    </row>
    <row r="38" spans="1:8" x14ac:dyDescent="0.35">
      <c r="A38" s="13">
        <v>1917</v>
      </c>
      <c r="B38" s="14" t="s">
        <v>25</v>
      </c>
      <c r="C38" s="15">
        <v>20</v>
      </c>
      <c r="D38" s="14" t="s">
        <v>64</v>
      </c>
      <c r="E38" s="14" t="s">
        <v>107</v>
      </c>
      <c r="F38" s="14" t="s">
        <v>24</v>
      </c>
      <c r="G38" s="16"/>
      <c r="H38" s="17">
        <v>42230.433923611112</v>
      </c>
    </row>
    <row r="39" spans="1:8" x14ac:dyDescent="0.35">
      <c r="A39" s="18">
        <v>1265</v>
      </c>
      <c r="B39" s="19" t="s">
        <v>25</v>
      </c>
      <c r="C39" s="20">
        <v>8</v>
      </c>
      <c r="D39" s="14" t="s">
        <v>59</v>
      </c>
      <c r="E39" s="19" t="s">
        <v>108</v>
      </c>
      <c r="F39" s="19" t="s">
        <v>24</v>
      </c>
      <c r="G39" s="21"/>
      <c r="H39" s="22">
        <v>42157.595810185187</v>
      </c>
    </row>
    <row r="40" spans="1:8" x14ac:dyDescent="0.35">
      <c r="A40" s="13">
        <v>1185</v>
      </c>
      <c r="B40" s="14" t="s">
        <v>25</v>
      </c>
      <c r="C40" s="15">
        <v>13</v>
      </c>
      <c r="D40" s="14" t="s">
        <v>59</v>
      </c>
      <c r="E40" s="14" t="s">
        <v>109</v>
      </c>
      <c r="F40" s="14" t="s">
        <v>24</v>
      </c>
      <c r="G40" s="16"/>
      <c r="H40" s="17">
        <v>42152.920671296299</v>
      </c>
    </row>
    <row r="41" spans="1:8" x14ac:dyDescent="0.35">
      <c r="A41" s="18">
        <v>1186</v>
      </c>
      <c r="B41" s="19" t="s">
        <v>25</v>
      </c>
      <c r="C41" s="20">
        <v>8</v>
      </c>
      <c r="D41" s="14" t="s">
        <v>60</v>
      </c>
      <c r="E41" s="19" t="s">
        <v>110</v>
      </c>
      <c r="F41" s="19" t="s">
        <v>24</v>
      </c>
      <c r="G41" s="21"/>
      <c r="H41" s="22">
        <v>42152.92391203704</v>
      </c>
    </row>
    <row r="42" spans="1:8" x14ac:dyDescent="0.35">
      <c r="A42" s="13">
        <v>1484</v>
      </c>
      <c r="B42" s="14" t="s">
        <v>25</v>
      </c>
      <c r="C42" s="15">
        <v>1</v>
      </c>
      <c r="D42" s="14" t="s">
        <v>60</v>
      </c>
      <c r="E42" s="14" t="s">
        <v>111</v>
      </c>
      <c r="F42" s="14" t="s">
        <v>24</v>
      </c>
      <c r="G42" s="16"/>
      <c r="H42" s="17">
        <v>42181.354212962964</v>
      </c>
    </row>
    <row r="43" spans="1:8" x14ac:dyDescent="0.35">
      <c r="A43" s="18">
        <v>1774</v>
      </c>
      <c r="B43" s="19" t="s">
        <v>25</v>
      </c>
      <c r="C43" s="20">
        <v>3</v>
      </c>
      <c r="D43" s="14" t="s">
        <v>60</v>
      </c>
      <c r="E43" s="19" t="s">
        <v>112</v>
      </c>
      <c r="F43" s="19" t="s">
        <v>24</v>
      </c>
      <c r="G43" s="21"/>
      <c r="H43" s="22">
        <v>42209.593321759261</v>
      </c>
    </row>
    <row r="44" spans="1:8" x14ac:dyDescent="0.35">
      <c r="A44" s="13">
        <v>1307</v>
      </c>
      <c r="B44" s="14" t="s">
        <v>25</v>
      </c>
      <c r="C44" s="15">
        <v>8</v>
      </c>
      <c r="D44" s="14" t="s">
        <v>70</v>
      </c>
      <c r="E44" s="14" t="s">
        <v>113</v>
      </c>
      <c r="F44" s="14" t="s">
        <v>24</v>
      </c>
      <c r="G44" s="16"/>
      <c r="H44" s="17">
        <v>42167.338217592594</v>
      </c>
    </row>
    <row r="46" spans="1:8" ht="14.5" customHeight="1" x14ac:dyDescent="0.3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/>
  </sheetViews>
  <sheetFormatPr defaultRowHeight="14.5" x14ac:dyDescent="0.35"/>
  <cols>
    <col min="1" max="4" width="200.6328125" customWidth="1"/>
  </cols>
  <sheetData>
    <row r="1" spans="1:4" x14ac:dyDescent="0.35">
      <c r="A1" s="3" t="s">
        <v>17</v>
      </c>
      <c r="B1" s="1" t="s">
        <v>17</v>
      </c>
      <c r="C1" s="4">
        <v>42262.527905092589</v>
      </c>
      <c r="D1" s="5">
        <v>1</v>
      </c>
    </row>
    <row r="2" spans="1:4" x14ac:dyDescent="0.35">
      <c r="A2" t="s">
        <v>18</v>
      </c>
      <c r="B2" t="s">
        <v>19</v>
      </c>
      <c r="C2" t="s">
        <v>20</v>
      </c>
      <c r="D2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tatus Report" ma:contentTypeID="0x010100313F17AF1E20FC44BD4D557D5B8F96C60026D70B166EBF3B4ABEFDCCDB1ED7A0AC" ma:contentTypeVersion="0" ma:contentTypeDescription="" ma:contentTypeScope="" ma:versionID="5bcf620957e4ce39ea16d62bd79667f3">
  <xsd:schema xmlns:xsd="http://www.w3.org/2001/XMLSchema" xmlns:xs="http://www.w3.org/2001/XMLSchema" xmlns:p="http://schemas.microsoft.com/office/2006/metadata/properties" xmlns:ns2="52ad97b0-86c1-49b5-b544-c488bf38e7c0" targetNamespace="http://schemas.microsoft.com/office/2006/metadata/properties" ma:root="true" ma:fieldsID="2a13bfa72b1c726769729313f2f56116" ns2:_="">
    <xsd:import namespace="52ad97b0-86c1-49b5-b544-c488bf38e7c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ad97b0-86c1-49b5-b544-c488bf38e7c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A9E484B-9899-4683-8FF1-A76F42642E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33515-29D5-4AD0-9F04-9D798C7B5C4E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2ad97b0-86c1-49b5-b544-c488bf38e7c0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586CAF5-9D20-43A5-B261-D3645D73A5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ad97b0-86c1-49b5-b544-c488bf38e7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2C548CA-EAD0-4101-A1D6-1BBC5446DB04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Project Burndown</vt:lpstr>
      <vt:lpstr>Backlog</vt:lpstr>
    </vt:vector>
  </TitlesOfParts>
  <Company>Skyline Technologies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HCCI - Guroo v1.1 Release Burndown</dc:title>
  <dc:creator>Krall, Jen</dc:creator>
  <cp:lastModifiedBy>Lauer, Michael</cp:lastModifiedBy>
  <dcterms:created xsi:type="dcterms:W3CDTF">2015-06-17T19:25:30Z</dcterms:created>
  <dcterms:modified xsi:type="dcterms:W3CDTF">2016-06-17T17:36:34Z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S Team System Data DO NOT EDIT_GUID">
    <vt:lpwstr>9cbca060-763f-4071-b0fc-1e841d469aef</vt:lpwstr>
  </property>
  <property fmtid="{D5CDD505-2E9C-101B-9397-08002B2CF9AE}" pid="3" name="VS Team System Additional Data DO NOT EDIT0">
    <vt:lpwstr>RVpSRwEAAABVj8tqwzAQRX/FaG9LfjQ4xnYwhEKgeKM0+6ks1wJLMhrZpH9fJWlou5jFDId759SHq56jTTpU1jQkTRg5tDXn/09RgAw2ZHWmQjFJDRhrJZxFO/pYWF1tCleY0a+DspWXoPELvdSVHUclJHrr4FOStu6jENmDlriAkN0wKB9aYD6CB/5DPdsCfrnh5xG7ZZmVgBt7MujBCHk6ksg3hJM2K8pUpCPEacpYXOyzXbyXu4/4pYCyzAa</vt:lpwstr>
  </property>
  <property fmtid="{D5CDD505-2E9C-101B-9397-08002B2CF9AE}" pid="4" name="VS Team System Additional Data DO NOT EDIT1">
    <vt:lpwstr>ZA8trevlNe0a8u/mZMXm/YEXpJIRiLE3++iRBkJ6D06tdzXB/gnaDVkahd491yxNG3+zjQy7dFqQTQH2999I+DOftNw==</vt:lpwstr>
  </property>
  <property fmtid="{D5CDD505-2E9C-101B-9397-08002B2CF9AE}" pid="5" name="VS Team System Additional Data DO NOT EDIT">
    <vt:i4>2</vt:i4>
  </property>
  <property fmtid="{D5CDD505-2E9C-101B-9397-08002B2CF9AE}" pid="6" name="VS Team System Data DO NOT EDIT0">
    <vt:lpwstr>RVpSRwEAAAC1W0tz2zYQ/isYH3qTrAdFWa7jjCMnjWbc1LXU9NILTEIya5LQEKQb99cXBB8gpF3QpthDMhntJ/LTYt/YXH38EYXkhSUi4PGHs/FwdPbx+mq9Nj8iEhSLD2dZEl8K74lFVAyiwEu44Nt04PHo8iUQGQ1FmvkBv0wZjcSrSFl0ybfbwGMi5QndsbPrq+9EPnKf8L+Zl36jETsj6Yezdf2Cs+tfsoTzwX32GAbe1fn366tv+TfCQKR</vt:lpwstr>
  </property>
  <property fmtid="{D5CDD505-2E9C-101B-9397-08002B2CF9AE}" pid="7" name="VS Team System Data DO NOT EDIT1">
    <vt:lpwstr>Co8h5+Xn+CLGnHrulKV2Xb9EPK14XV6A/krB83/VTmu7F5fn5k+cFo9F42OQ/lD/o3GdbmoWpx8NQUpWaUGTM5zV+wDX2oL9uiwctgQetYpHS2GOr2+ops7E78rfbxwFzFouBc3HhDR6drTvwqZS4LmXeI9Na2QYs9Ne1btVn48nUncyn1W8PfPXolXN2XUr069XXN697VkPmWpiwbfPn/Vqd9vD7erMeLnkU8Xh443lsr37CMglSlgTU1FL1bY</vt:lpwstr>
  </property>
  <property fmtid="{D5CDD505-2E9C-101B-9397-08002B2CF9AE}" pid="8" name="VS Team System Data DO NOT EDIT2">
    <vt:lpwstr>0jBvD8W8V6Or+YzSDSSmDjPH0r57U0XD8Lg3g33NBkx1JpMwzmW8hJDah5XgAUL2zsJii7tXKQ4QN7gTlUgvrdC+DdC9u7x23vXj7ReMf8T68wg1JMSnlNZDAdA1Tkpycp4iZNaX5CX4KQLXkWp4gplTCS44gGalOCrOgkNW2CNMQMpRbV758A75+c9P51ihqqFtXvh1zf6vS4A1Unk6VPPAn+ZT7uMRoDeM0C0sniNKV84jTx72iM8FFiUstrK</vt:lpwstr>
  </property>
  <property fmtid="{D5CDD505-2E9C-101B-9397-08002B2CF9AE}" pid="9" name="VS Team System Data DO NOT EDIT3">
    <vt:lpwstr>nOAyfwku/1T/twkoskzTMQUax8aj6Bwl39sY3PRxmYl30bzLHNP0yeYUQ0hNaZBCyR10klp07gRrcZTQozEMHWQxDB1uhGDk9kDEzx8wcNhJT+KhzkVF8y4StBLwt0sfx3e00QC5OkhajyQ64gEhqTT3O+BUXFYE2lF1TIdlSAOUyuH1ri0TJh0LktQKgFARJpAzjexul6rSv7kybP0rSj/FhILJILkEFJjakYzSEEzq4Jw4ykZ3TLhJcH+uHqt</vt:lpwstr>
  </property>
  <property fmtid="{D5CDD505-2E9C-101B-9397-08002B2CF9AE}" pid="10" name="VS Team System Data DO NOT EDIT4">
    <vt:lpwstr>cIeARhyA6MhPT9LQN+6rmhkmk0tJLTYjAFT7FII+I8Caya4nSBH/N6RaUw6oKec0TW1kB3VfdElI4SEBpInQGQ4y7bnVtN9QpIa5I90F8bOlNCtRJIeBlVl+YC52km4vRX55ksuQC2tkUHIgMCgqYAmpBH1yvJHd4Is9gNUQgOkAtDur2bXX4DJgrnyEi5SR1e2xuubYkc6tR4qTAVLfhol0ncnOMX8ExjAHEYVS8ZWUOK0xsOLq2Fzq9i2wWlo</vt:lpwstr>
  </property>
  <property fmtid="{D5CDD505-2E9C-101B-9397-08002B2CF9AE}" pid="11" name="VS Team System Data DO NOT EDIT5">
    <vt:lpwstr>JQExtjpnavGPNBehOVlc8yo1IKbGYFqB1WIEkhSobWLPYwVi7/bAuHWQlRIYw1SJzhIARm/XluT7LD5T9U44+7M5bIJCjdzCuTj9K/JQFoT9cxSnbFeW++gBRp0YRDTMtFUvBc2sKnnXy8pvMD9DEVzu5RplGAPV4haAXxX5hzH+k3vPwZr8PA09pDa/5GiCg6lMKxNqbubW9eVfrcMc9GqoZKc8SD6GqQLm1UtKAmZ6PxXrXGuvHo7eSbQzpfk</vt:lpwstr>
  </property>
  <property fmtid="{D5CDD505-2E9C-101B-9397-08002B2CF9AE}" pid="12" name="VS Team System Data DO NOT EDIT6">
    <vt:lpwstr>uCXRDT8LNIgwj1sgpFDJip4BGm4NH/E2TxGvcgwsLVroMp2bEruUMUW3Lp+T+wUZsQ3AsU2ybOdDZMtzOrbt+c/KvKPJ9z5bwtYzBSy02TheqkQtCbe61Ttkeaci0yWWFByrUHqS6OJHW4D5k8xrz/ROrhCkJqjJ7eQYlqYU9SrZWmms8teZhF8S23D/EKFKlhjdYL7LxOmykUM29L51AOxYGkru5XQGsrJL0f7OftlieI8zZkeuoBKWzScYhWt</vt:lpwstr>
  </property>
  <property fmtid="{D5CDD505-2E9C-101B-9397-08002B2CF9AE}" pid="13" name="VS Team System Data DO NOT EDIT7">
    <vt:lpwstr>QxCBLtYxj2OBhElJyVADzwgMjMrmUUbma9BftOI9O9NYeMuA2yj7JOpVuv+KtFJS7esMKGtVcbuw6Yd51T2sad9oleOPqHRnqKEpYGpNQ28t2Uu0oDyQNxDy2SgUJCbjkCuo475qjzx/LCF+hsvBdVcBK4Bp9j4eNrx6sZ+1rZ2tTxpuGlxMZt07TbZJbo9sIgGsfwXnrZqCJC2VMGE0XX6cqHDSsrSCBxVU4gtuJgvuf2Uq5UtyJ4k3iF61bKD</vt:lpwstr>
  </property>
  <property fmtid="{D5CDD505-2E9C-101B-9397-08002B2CF9AE}" pid="14" name="VS Team System Data DO NOT EDIT8">
    <vt:lpwstr>9AZyKyR9kvtOw4zlEyeYnxKTWm6eOaY+x87wzSaqY5H3/EBjxDSVmNRys2jGvH1m9fb3R/bcMm0XWoUcvNByMI5OXxy164RcSHPLWTMsW5YY0gQ1L1PBUlB+fFJQr29KsYmjvkqFBqMXmCVe9JMUG7HyNrMkRClEwvkMG+rMrEOdN/dG0Kjkjmax95SvPiWZ2ofCLoUbg5PiO+ToS6bFYj/G6euSyLBY5ueFRoawLy8YGhBzJIF5l30/q/tIwpK</vt:lpwstr>
  </property>
  <property fmtid="{D5CDD505-2E9C-101B-9397-08002B2CF9AE}" pid="15" name="VS Team System Data DO NOT EDIT9">
    <vt:lpwstr>XzJHEcU4aQFwHVp7tnoU5FOBGE+xcJ/0Yaa6rB7ZPuKWLV3IC9PKDyWg0Hk0m4N5EJTv5SNVO4brYKfx8x6hf1Js3sV+sQ+UhEWGugOQnGu1/JodgvdYGRSp7lMIHu9UVJt0hlGqJ1iI0DRlYJyGtmzB5dYAvwajbrOP9F1VmYfbmWu2tS9j+IotX8YRH7kKOBW9sTDjr596trCI+ZTLxMiFUzYXMaUoI0Ri9+AFFD3tX0763WOx1oHuL5doHVN</vt:lpwstr>
  </property>
  <property fmtid="{D5CDD505-2E9C-101B-9397-08002B2CF9AE}" pid="16" name="VS Team System Data DO NOT EDIT10">
    <vt:lpwstr>bMsbnbvJ/LgaPLSsQFzKtKgCc2tWwZI3VOEOi1r5keDu9UVY+K6XTaj06NO3300IuEC535BOM36X/Wmt+Zvt7zAI3HCkAaCFOV2LHbB1LvVWW9V4BpUy8egMtu2I2V2+tCniKBruMYUjMwYvTs08V3t1eBwMYSlcSsTzFaTscupXUYgV+YAMMI+PZkCm28F4I+k8x9EnB888qQmjrFXNvpK/Qc6vS3f2KWvFmpGm1aKObm9oW/LrSrLQTc08stB</vt:lpwstr>
  </property>
  <property fmtid="{D5CDD505-2E9C-101B-9397-08002B2CF9AE}" pid="17" name="VS Team System Data DO NOT EDIT11">
    <vt:lpwstr>XAIgPHsut4G7ih84Vnsr5DRsxKSFTBznmOmObea5rs2En7PWPK6QW9IlZhswJtRF6PnWul1KSNll5lY/jeLEmNFJMZy1o8SoQmA4rOKtzyJKL6b2uz/i19w+BXTVLEf4vQVqMDuHw+xxgQAiK4DcE9lYF9SaW2sP/9IWRLTsOXyqYLhu5pqpguuKBWSfiqnMvxvgkj9DzJ53iGaBXIQOUTpW2qohV10HEofX1IjjU/jghqoOzGTnFhN8n2bB4pp</vt:lpwstr>
  </property>
  <property fmtid="{D5CDD505-2E9C-101B-9397-08002B2CF9AE}" pid="18" name="VS Team System Data DO NOT EDIT12">
    <vt:lpwstr>7hmI7ys5qQFmBMWuR+zrwl2ajMLt0XGZRhFhjszqP+v19X8=</vt:lpwstr>
  </property>
  <property fmtid="{D5CDD505-2E9C-101B-9397-08002B2CF9AE}" pid="19" name="VS Team System Data DO NOT EDIT">
    <vt:i4>13</vt:i4>
  </property>
  <property fmtid="{D5CDD505-2E9C-101B-9397-08002B2CF9AE}" pid="20" name="ContentTypeId">
    <vt:lpwstr>0x010100313F17AF1E20FC44BD4D557D5B8F96C60026D70B166EBF3B4ABEFDCCDB1ED7A0AC</vt:lpwstr>
  </property>
</Properties>
</file>